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Question a" sheetId="1" r:id="rId1"/>
    <sheet name="Question b" sheetId="2" r:id="rId2"/>
    <sheet name="Question c" sheetId="3" r:id="rId3"/>
    <sheet name="Question d" sheetId="4" r:id="rId4"/>
    <sheet name="Question e" sheetId="5" r:id="rId5"/>
    <sheet name="Question f" sheetId="6" r:id="rId6"/>
    <sheet name="Question g" sheetId="7"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7" l="1"/>
  <c r="E7" i="6"/>
  <c r="F19" i="4"/>
  <c r="F18" i="4"/>
  <c r="F17" i="4"/>
  <c r="F16" i="4"/>
  <c r="F15" i="4"/>
  <c r="F14" i="4"/>
  <c r="F13" i="4"/>
  <c r="F12" i="4"/>
  <c r="F11" i="4"/>
  <c r="F10" i="4"/>
  <c r="F9" i="4"/>
  <c r="F8" i="4"/>
  <c r="F7" i="4"/>
  <c r="B54" i="4"/>
  <c r="B53" i="4"/>
  <c r="B55" i="4" s="1"/>
  <c r="B50" i="4"/>
  <c r="B51" i="4" s="1"/>
  <c r="B41" i="4"/>
  <c r="B45" i="4" s="1"/>
  <c r="B46" i="4" s="1"/>
  <c r="B35" i="4"/>
  <c r="B36" i="4" s="1"/>
  <c r="B32" i="4"/>
  <c r="B29" i="4"/>
  <c r="B39" i="4" s="1"/>
  <c r="B27" i="4"/>
  <c r="B21" i="4"/>
  <c r="B23" i="4" s="1"/>
  <c r="B19" i="4"/>
  <c r="B13" i="4"/>
  <c r="B15" i="4" s="1"/>
  <c r="B11" i="4"/>
  <c r="B8" i="4"/>
  <c r="B42" i="4" l="1"/>
  <c r="B57" i="4"/>
  <c r="B61" i="4"/>
  <c r="B62" i="4" s="1"/>
  <c r="C24" i="3"/>
  <c r="C19" i="3"/>
  <c r="D18" i="3"/>
  <c r="D16" i="3"/>
  <c r="C9" i="3"/>
  <c r="D22" i="2"/>
  <c r="D23" i="2"/>
  <c r="D24" i="2"/>
  <c r="D25" i="2"/>
  <c r="D26" i="2"/>
  <c r="D27" i="2"/>
  <c r="D21" i="2"/>
  <c r="C27" i="2"/>
  <c r="C22" i="2"/>
  <c r="C23" i="2"/>
  <c r="C24" i="2"/>
  <c r="C25" i="2"/>
  <c r="C26" i="2"/>
  <c r="C21" i="2"/>
  <c r="C14" i="2"/>
  <c r="C15" i="2"/>
  <c r="C16" i="2" s="1"/>
  <c r="C17" i="2" s="1"/>
  <c r="C18" i="2" s="1"/>
  <c r="C13" i="2"/>
  <c r="B58" i="4" l="1"/>
  <c r="B59" i="4" s="1"/>
</calcChain>
</file>

<file path=xl/sharedStrings.xml><?xml version="1.0" encoding="utf-8"?>
<sst xmlns="http://schemas.openxmlformats.org/spreadsheetml/2006/main" count="138" uniqueCount="107">
  <si>
    <t>Question a</t>
  </si>
  <si>
    <t>Part 1</t>
  </si>
  <si>
    <t>Part 2</t>
  </si>
  <si>
    <t xml:space="preserve">Stanley is concerned with the financial goal of increasing revenue to the firm. This is the best goal since as a firm, the main purpose of existence is to make profit. </t>
  </si>
  <si>
    <t>Yes, a potential agency problem exist in the firm. As it stands, Stanley is not sure if the newly hired person to fill his previous position would maintain the goals of the project or would engage in actions that lead to conflict of interest.</t>
  </si>
  <si>
    <t>EPS</t>
  </si>
  <si>
    <t>Inputs</t>
  </si>
  <si>
    <t>Common stock</t>
  </si>
  <si>
    <t>Amount</t>
  </si>
  <si>
    <t>Net income</t>
  </si>
  <si>
    <t>Results</t>
  </si>
  <si>
    <t>Earnings per share</t>
  </si>
  <si>
    <t>Year</t>
  </si>
  <si>
    <t>Calculating Earnings per Share</t>
  </si>
  <si>
    <t>Comment: The EPS have been improving since 2009. In this case, Stanley's financial goals have been achieved as indicated by the increasing EPS.</t>
  </si>
  <si>
    <t>Calculating OCF in 2015</t>
  </si>
  <si>
    <t>Input</t>
  </si>
  <si>
    <t>EBIT</t>
  </si>
  <si>
    <t>Depreciation</t>
  </si>
  <si>
    <t>Taxes</t>
  </si>
  <si>
    <t>OCF</t>
  </si>
  <si>
    <t>Amount (000)</t>
  </si>
  <si>
    <t>Calculating Capital expenditure</t>
  </si>
  <si>
    <t>Depreciation 2014</t>
  </si>
  <si>
    <t>PPE 2015</t>
  </si>
  <si>
    <t>PPE 2014</t>
  </si>
  <si>
    <t>Depreciation 2015</t>
  </si>
  <si>
    <t>Change</t>
  </si>
  <si>
    <t>capital expenditure</t>
  </si>
  <si>
    <t>Calculating FCF</t>
  </si>
  <si>
    <t>FCF = CFO - Capex</t>
  </si>
  <si>
    <t>FCF</t>
  </si>
  <si>
    <t>Liquidity ratios</t>
  </si>
  <si>
    <t>Current assets</t>
  </si>
  <si>
    <t>current liabilities</t>
  </si>
  <si>
    <t xml:space="preserve">Current Ratio </t>
  </si>
  <si>
    <t>Inventory</t>
  </si>
  <si>
    <t>Quick ratio</t>
  </si>
  <si>
    <t>Cost of goods sold</t>
  </si>
  <si>
    <t>Inventory Turnover</t>
  </si>
  <si>
    <t>net sales</t>
  </si>
  <si>
    <t>accounts receivables</t>
  </si>
  <si>
    <t>Av.collection period</t>
  </si>
  <si>
    <t>Net Sales</t>
  </si>
  <si>
    <t>Total Assets</t>
  </si>
  <si>
    <t>Total Assets Turnover</t>
  </si>
  <si>
    <t>Interest expense</t>
  </si>
  <si>
    <t>Times interest earned</t>
  </si>
  <si>
    <t>Gross Profit</t>
  </si>
  <si>
    <t>Gross Margin</t>
  </si>
  <si>
    <t>Net Profi</t>
  </si>
  <si>
    <t>Net Margin</t>
  </si>
  <si>
    <t>Total Liabilities</t>
  </si>
  <si>
    <t>Debt Ratio</t>
  </si>
  <si>
    <t>Total Equity</t>
  </si>
  <si>
    <t>ROE</t>
  </si>
  <si>
    <t>Market Ratios</t>
  </si>
  <si>
    <t>market price per share</t>
  </si>
  <si>
    <t>E/S</t>
  </si>
  <si>
    <t>P/E Ratio</t>
  </si>
  <si>
    <t>book value per share</t>
  </si>
  <si>
    <t>Market/Book ratio</t>
  </si>
  <si>
    <t>net income</t>
  </si>
  <si>
    <t>total assets</t>
  </si>
  <si>
    <t>ROA</t>
  </si>
  <si>
    <t>Analyzing the financial condition of the firm</t>
  </si>
  <si>
    <t>the 2015 ratios are calculated as shown below</t>
  </si>
  <si>
    <t>Ratio</t>
  </si>
  <si>
    <t>Actual 2014</t>
  </si>
  <si>
    <t>Actual 2015</t>
  </si>
  <si>
    <t>Industry average 2015</t>
  </si>
  <si>
    <t>current ratio</t>
  </si>
  <si>
    <t>quick ratio</t>
  </si>
  <si>
    <t>inventory turnover</t>
  </si>
  <si>
    <t>average collection period</t>
  </si>
  <si>
    <t>total asset turnover</t>
  </si>
  <si>
    <t>debt ratio</t>
  </si>
  <si>
    <t>times interest earned</t>
  </si>
  <si>
    <t>gross profit margin</t>
  </si>
  <si>
    <t>net profit margin</t>
  </si>
  <si>
    <t>P/E ratio</t>
  </si>
  <si>
    <t>M/B ratio</t>
  </si>
  <si>
    <t>Comparison and Analysis</t>
  </si>
  <si>
    <t>Time Series Evaluation</t>
  </si>
  <si>
    <t>improved</t>
  </si>
  <si>
    <t>positive</t>
  </si>
  <si>
    <t>no change</t>
  </si>
  <si>
    <t>positive performance</t>
  </si>
  <si>
    <t>efficient (positive)</t>
  </si>
  <si>
    <t>positive management of debt</t>
  </si>
  <si>
    <t>increased</t>
  </si>
  <si>
    <t>negative performance</t>
  </si>
  <si>
    <t>Cross Sectional evaluation</t>
  </si>
  <si>
    <t>udeperformed</t>
  </si>
  <si>
    <t>underpeformed</t>
  </si>
  <si>
    <t>outpeformed the industry</t>
  </si>
  <si>
    <t>higher than the industry (underpeformed)</t>
  </si>
  <si>
    <t>Recommendations to hiring a new software developer</t>
  </si>
  <si>
    <t>Stanley should hire a new software developer. Since Stanley is cncerned about improving the sales and earnings per share in the long-run, then he should get the new software developer.</t>
  </si>
  <si>
    <t>Calculating the present value of the perpetuity</t>
  </si>
  <si>
    <t>dividend per year</t>
  </si>
  <si>
    <t>required rate of return</t>
  </si>
  <si>
    <t>Present value</t>
  </si>
  <si>
    <t>therefore, the investor would be willing to pay $ 50,000</t>
  </si>
  <si>
    <t>Calculating the amount to pay for the FCF perpetual</t>
  </si>
  <si>
    <t>CFC</t>
  </si>
  <si>
    <t>Amount willing to pay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</si>
</sst>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_(&quot;$&quot;* \(#,##0.00\);_(&quot;$&quot;* &quot;-&quot;??_);_(@_)"/>
    <numFmt numFmtId="165" formatCode="0.000"/>
    <numFmt numFmtId="166" formatCode="0.0"/>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3">
    <xf numFmtId="0" fontId="0" fillId="0" borderId="0" xfId="0"/>
    <xf numFmtId="164" fontId="0" fillId="0" borderId="0" xfId="1" applyFont="1"/>
    <xf numFmtId="0" fontId="0" fillId="0" borderId="0" xfId="1" applyNumberFormat="1" applyFont="1"/>
    <xf numFmtId="0" fontId="0" fillId="0" borderId="0" xfId="0" applyNumberFormat="1"/>
    <xf numFmtId="164" fontId="0" fillId="0" borderId="0" xfId="0" applyNumberFormat="1"/>
    <xf numFmtId="164" fontId="0" fillId="2" borderId="0" xfId="0" applyNumberFormat="1" applyFill="1"/>
    <xf numFmtId="0" fontId="0" fillId="2" borderId="0" xfId="0" applyFill="1"/>
    <xf numFmtId="164" fontId="0" fillId="2" borderId="0" xfId="1" applyFont="1" applyFill="1"/>
    <xf numFmtId="0" fontId="0" fillId="0" borderId="0" xfId="0" applyAlignment="1">
      <alignment vertical="center"/>
    </xf>
    <xf numFmtId="0" fontId="2" fillId="0" borderId="0" xfId="0" applyFont="1"/>
    <xf numFmtId="0" fontId="0" fillId="0" borderId="0" xfId="0" applyFont="1"/>
    <xf numFmtId="2" fontId="2" fillId="2" borderId="0" xfId="0" applyNumberFormat="1" applyFont="1" applyFill="1"/>
    <xf numFmtId="2" fontId="0" fillId="2" borderId="0" xfId="0" applyNumberFormat="1" applyFont="1" applyFill="1"/>
    <xf numFmtId="165" fontId="0" fillId="2" borderId="0" xfId="0" applyNumberFormat="1" applyFill="1"/>
    <xf numFmtId="165" fontId="0" fillId="2" borderId="0" xfId="0" applyNumberFormat="1" applyFont="1" applyFill="1"/>
    <xf numFmtId="0" fontId="0" fillId="2" borderId="0" xfId="0" applyFont="1" applyFill="1"/>
    <xf numFmtId="164" fontId="0" fillId="2" borderId="0" xfId="0" applyNumberFormat="1" applyFont="1" applyFill="1"/>
    <xf numFmtId="0" fontId="0" fillId="2" borderId="0" xfId="0" applyNumberFormat="1" applyFill="1"/>
    <xf numFmtId="10" fontId="0" fillId="0" borderId="0" xfId="0" applyNumberFormat="1"/>
    <xf numFmtId="2" fontId="0" fillId="2" borderId="0" xfId="0" applyNumberFormat="1" applyFill="1"/>
    <xf numFmtId="166" fontId="0" fillId="2" borderId="0" xfId="0" applyNumberFormat="1" applyFill="1"/>
    <xf numFmtId="9" fontId="0" fillId="2" borderId="0" xfId="2" applyFont="1" applyFill="1"/>
    <xf numFmtId="9" fontId="0" fillId="0" borderId="0" xfId="0" applyNumberForma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A8" sqref="A8"/>
    </sheetView>
  </sheetViews>
  <sheetFormatPr defaultRowHeight="15" x14ac:dyDescent="0.25"/>
  <sheetData>
    <row r="1" spans="1:2" x14ac:dyDescent="0.25">
      <c r="A1" t="s">
        <v>0</v>
      </c>
    </row>
    <row r="2" spans="1:2" x14ac:dyDescent="0.25">
      <c r="A2" t="s">
        <v>1</v>
      </c>
    </row>
    <row r="3" spans="1:2" x14ac:dyDescent="0.25">
      <c r="B3" t="s">
        <v>3</v>
      </c>
    </row>
    <row r="4" spans="1:2" x14ac:dyDescent="0.25">
      <c r="A4" t="s">
        <v>2</v>
      </c>
    </row>
    <row r="5" spans="1:2" x14ac:dyDescent="0.25">
      <c r="B5"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11" workbookViewId="0">
      <selection activeCell="A31" sqref="A31"/>
    </sheetView>
  </sheetViews>
  <sheetFormatPr defaultRowHeight="15" x14ac:dyDescent="0.25"/>
  <cols>
    <col min="4" max="4" width="12.28515625" bestFit="1" customWidth="1"/>
  </cols>
  <sheetData>
    <row r="1" spans="1:4" x14ac:dyDescent="0.25">
      <c r="A1" t="s">
        <v>13</v>
      </c>
    </row>
    <row r="3" spans="1:4" x14ac:dyDescent="0.25">
      <c r="A3" t="s">
        <v>6</v>
      </c>
    </row>
    <row r="4" spans="1:4" x14ac:dyDescent="0.25">
      <c r="B4" t="s">
        <v>7</v>
      </c>
      <c r="C4">
        <v>2009</v>
      </c>
      <c r="D4" s="2">
        <v>50000</v>
      </c>
    </row>
    <row r="5" spans="1:4" x14ac:dyDescent="0.25">
      <c r="C5">
        <v>2010</v>
      </c>
      <c r="D5" s="2">
        <v>50000</v>
      </c>
    </row>
    <row r="6" spans="1:4" x14ac:dyDescent="0.25">
      <c r="C6">
        <v>2011</v>
      </c>
      <c r="D6" s="2">
        <v>50000</v>
      </c>
    </row>
    <row r="7" spans="1:4" x14ac:dyDescent="0.25">
      <c r="C7">
        <v>2012</v>
      </c>
      <c r="D7" s="2">
        <v>50000</v>
      </c>
    </row>
    <row r="8" spans="1:4" x14ac:dyDescent="0.25">
      <c r="C8">
        <v>2013</v>
      </c>
      <c r="D8" s="2">
        <v>50000</v>
      </c>
    </row>
    <row r="9" spans="1:4" x14ac:dyDescent="0.25">
      <c r="C9">
        <v>2014</v>
      </c>
      <c r="D9" s="2">
        <v>50000</v>
      </c>
    </row>
    <row r="10" spans="1:4" x14ac:dyDescent="0.25">
      <c r="C10">
        <v>2015</v>
      </c>
      <c r="D10" s="2">
        <v>50000</v>
      </c>
    </row>
    <row r="11" spans="1:4" x14ac:dyDescent="0.25">
      <c r="D11" t="s">
        <v>8</v>
      </c>
    </row>
    <row r="12" spans="1:4" x14ac:dyDescent="0.25">
      <c r="B12" t="s">
        <v>9</v>
      </c>
      <c r="C12">
        <v>2009</v>
      </c>
      <c r="D12" s="1">
        <v>-50000</v>
      </c>
    </row>
    <row r="13" spans="1:4" x14ac:dyDescent="0.25">
      <c r="C13">
        <f>C12+1</f>
        <v>2010</v>
      </c>
      <c r="D13" s="1">
        <v>-20000</v>
      </c>
    </row>
    <row r="14" spans="1:4" x14ac:dyDescent="0.25">
      <c r="C14">
        <f t="shared" ref="C14:C18" si="0">C13+1</f>
        <v>2011</v>
      </c>
      <c r="D14" s="1">
        <v>15000</v>
      </c>
    </row>
    <row r="15" spans="1:4" x14ac:dyDescent="0.25">
      <c r="C15">
        <f t="shared" si="0"/>
        <v>2012</v>
      </c>
      <c r="D15" s="1">
        <v>35000</v>
      </c>
    </row>
    <row r="16" spans="1:4" x14ac:dyDescent="0.25">
      <c r="C16">
        <f t="shared" si="0"/>
        <v>2013</v>
      </c>
      <c r="D16" s="1">
        <v>40000</v>
      </c>
    </row>
    <row r="17" spans="1:4" x14ac:dyDescent="0.25">
      <c r="C17">
        <f t="shared" si="0"/>
        <v>2014</v>
      </c>
      <c r="D17" s="1">
        <v>43000</v>
      </c>
    </row>
    <row r="18" spans="1:4" x14ac:dyDescent="0.25">
      <c r="C18">
        <f t="shared" si="0"/>
        <v>2015</v>
      </c>
      <c r="D18" s="1">
        <v>48000</v>
      </c>
    </row>
    <row r="20" spans="1:4" x14ac:dyDescent="0.25">
      <c r="A20" t="s">
        <v>10</v>
      </c>
      <c r="C20" t="s">
        <v>12</v>
      </c>
      <c r="D20" t="s">
        <v>5</v>
      </c>
    </row>
    <row r="21" spans="1:4" x14ac:dyDescent="0.25">
      <c r="A21" t="s">
        <v>11</v>
      </c>
      <c r="C21">
        <f>C12</f>
        <v>2009</v>
      </c>
      <c r="D21" s="5">
        <f>D12/D4</f>
        <v>-1</v>
      </c>
    </row>
    <row r="22" spans="1:4" x14ac:dyDescent="0.25">
      <c r="C22">
        <f t="shared" ref="C22:C27" si="1">C13</f>
        <v>2010</v>
      </c>
      <c r="D22" s="5">
        <f t="shared" ref="D22:D27" si="2">D13/D5</f>
        <v>-0.4</v>
      </c>
    </row>
    <row r="23" spans="1:4" x14ac:dyDescent="0.25">
      <c r="C23">
        <f t="shared" si="1"/>
        <v>2011</v>
      </c>
      <c r="D23" s="5">
        <f t="shared" si="2"/>
        <v>0.3</v>
      </c>
    </row>
    <row r="24" spans="1:4" x14ac:dyDescent="0.25">
      <c r="C24">
        <f t="shared" si="1"/>
        <v>2012</v>
      </c>
      <c r="D24" s="5">
        <f t="shared" si="2"/>
        <v>0.7</v>
      </c>
    </row>
    <row r="25" spans="1:4" x14ac:dyDescent="0.25">
      <c r="C25">
        <f t="shared" si="1"/>
        <v>2013</v>
      </c>
      <c r="D25" s="5">
        <f t="shared" si="2"/>
        <v>0.8</v>
      </c>
    </row>
    <row r="26" spans="1:4" x14ac:dyDescent="0.25">
      <c r="C26">
        <f t="shared" si="1"/>
        <v>2014</v>
      </c>
      <c r="D26" s="5">
        <f t="shared" si="2"/>
        <v>0.86</v>
      </c>
    </row>
    <row r="27" spans="1:4" x14ac:dyDescent="0.25">
      <c r="C27">
        <f t="shared" si="1"/>
        <v>2015</v>
      </c>
      <c r="D27" s="5">
        <f t="shared" si="2"/>
        <v>0.96</v>
      </c>
    </row>
    <row r="30" spans="1:4" x14ac:dyDescent="0.25">
      <c r="A30" t="s">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topLeftCell="A4" workbookViewId="0">
      <selection activeCell="B26" sqref="B26"/>
    </sheetView>
  </sheetViews>
  <sheetFormatPr defaultRowHeight="15" x14ac:dyDescent="0.25"/>
  <cols>
    <col min="2" max="2" width="13.7109375" customWidth="1"/>
  </cols>
  <sheetData>
    <row r="1" spans="1:4" x14ac:dyDescent="0.25">
      <c r="A1" t="s">
        <v>15</v>
      </c>
    </row>
    <row r="4" spans="1:4" x14ac:dyDescent="0.25">
      <c r="A4" t="s">
        <v>16</v>
      </c>
      <c r="C4" t="s">
        <v>21</v>
      </c>
    </row>
    <row r="5" spans="1:4" x14ac:dyDescent="0.25">
      <c r="B5" t="s">
        <v>17</v>
      </c>
      <c r="C5" s="1">
        <v>89</v>
      </c>
    </row>
    <row r="6" spans="1:4" x14ac:dyDescent="0.25">
      <c r="B6" t="s">
        <v>18</v>
      </c>
      <c r="C6" s="1">
        <v>11</v>
      </c>
    </row>
    <row r="7" spans="1:4" x14ac:dyDescent="0.25">
      <c r="B7" t="s">
        <v>19</v>
      </c>
      <c r="C7" s="1">
        <v>12</v>
      </c>
    </row>
    <row r="8" spans="1:4" x14ac:dyDescent="0.25">
      <c r="C8" s="1"/>
    </row>
    <row r="9" spans="1:4" x14ac:dyDescent="0.25">
      <c r="B9" s="6" t="s">
        <v>20</v>
      </c>
      <c r="C9" s="7">
        <f>C5+C6-C7</f>
        <v>88</v>
      </c>
    </row>
    <row r="14" spans="1:4" x14ac:dyDescent="0.25">
      <c r="A14" t="s">
        <v>22</v>
      </c>
      <c r="C14" t="s">
        <v>8</v>
      </c>
      <c r="D14" t="s">
        <v>27</v>
      </c>
    </row>
    <row r="15" spans="1:4" x14ac:dyDescent="0.25">
      <c r="B15" t="s">
        <v>24</v>
      </c>
      <c r="C15">
        <v>132</v>
      </c>
    </row>
    <row r="16" spans="1:4" x14ac:dyDescent="0.25">
      <c r="B16" t="s">
        <v>25</v>
      </c>
      <c r="C16">
        <v>128</v>
      </c>
      <c r="D16">
        <f>C15-C16</f>
        <v>4</v>
      </c>
    </row>
    <row r="17" spans="1:4" x14ac:dyDescent="0.25">
      <c r="B17" t="s">
        <v>26</v>
      </c>
      <c r="C17">
        <v>63</v>
      </c>
    </row>
    <row r="18" spans="1:4" x14ac:dyDescent="0.25">
      <c r="B18" t="s">
        <v>23</v>
      </c>
      <c r="C18">
        <v>52</v>
      </c>
      <c r="D18">
        <f>C17-C18</f>
        <v>11</v>
      </c>
    </row>
    <row r="19" spans="1:4" x14ac:dyDescent="0.25">
      <c r="B19" t="s">
        <v>28</v>
      </c>
      <c r="C19" s="6">
        <f>D16+D18</f>
        <v>15</v>
      </c>
    </row>
    <row r="22" spans="1:4" x14ac:dyDescent="0.25">
      <c r="A22" t="s">
        <v>29</v>
      </c>
    </row>
    <row r="23" spans="1:4" x14ac:dyDescent="0.25">
      <c r="B23" t="s">
        <v>30</v>
      </c>
    </row>
    <row r="24" spans="1:4" x14ac:dyDescent="0.25">
      <c r="B24" s="6" t="s">
        <v>31</v>
      </c>
      <c r="C24" s="5">
        <f>C9-C19</f>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topLeftCell="A9" workbookViewId="0">
      <selection activeCell="I31" sqref="I31"/>
    </sheetView>
  </sheetViews>
  <sheetFormatPr defaultRowHeight="15" x14ac:dyDescent="0.25"/>
  <cols>
    <col min="1" max="1" width="19.85546875" customWidth="1"/>
    <col min="4" max="4" width="20.42578125" customWidth="1"/>
    <col min="5" max="5" width="11.42578125" customWidth="1"/>
    <col min="6" max="6" width="12.5703125" customWidth="1"/>
    <col min="7" max="7" width="14.85546875" customWidth="1"/>
    <col min="8" max="8" width="27.5703125" customWidth="1"/>
  </cols>
  <sheetData>
    <row r="1" spans="1:11" x14ac:dyDescent="0.25">
      <c r="A1" s="8" t="s">
        <v>65</v>
      </c>
      <c r="B1" s="8"/>
    </row>
    <row r="2" spans="1:11" x14ac:dyDescent="0.25">
      <c r="A2" s="8"/>
      <c r="B2" s="8"/>
    </row>
    <row r="3" spans="1:11" x14ac:dyDescent="0.25">
      <c r="A3" s="8" t="s">
        <v>66</v>
      </c>
      <c r="B3" s="8"/>
    </row>
    <row r="4" spans="1:11" x14ac:dyDescent="0.25">
      <c r="A4" s="8"/>
    </row>
    <row r="5" spans="1:11" x14ac:dyDescent="0.25">
      <c r="A5" s="9" t="s">
        <v>32</v>
      </c>
      <c r="B5">
        <v>2015</v>
      </c>
      <c r="D5" t="s">
        <v>82</v>
      </c>
    </row>
    <row r="6" spans="1:11" x14ac:dyDescent="0.25">
      <c r="A6" t="s">
        <v>33</v>
      </c>
      <c r="B6" s="6">
        <v>421</v>
      </c>
      <c r="D6" t="s">
        <v>67</v>
      </c>
      <c r="E6" t="s">
        <v>68</v>
      </c>
      <c r="F6" t="s">
        <v>69</v>
      </c>
      <c r="G6" t="s">
        <v>70</v>
      </c>
      <c r="H6" s="6" t="s">
        <v>83</v>
      </c>
      <c r="I6" s="6" t="s">
        <v>92</v>
      </c>
      <c r="J6" s="6"/>
      <c r="K6" s="6"/>
    </row>
    <row r="7" spans="1:11" x14ac:dyDescent="0.25">
      <c r="A7" t="s">
        <v>34</v>
      </c>
      <c r="B7" s="6">
        <v>363</v>
      </c>
      <c r="D7" t="s">
        <v>71</v>
      </c>
      <c r="E7">
        <v>1.06</v>
      </c>
      <c r="F7" s="19">
        <f>B8</f>
        <v>1.1597796143250689</v>
      </c>
      <c r="G7">
        <v>1.82</v>
      </c>
      <c r="H7" s="6" t="s">
        <v>85</v>
      </c>
      <c r="I7" s="6" t="s">
        <v>93</v>
      </c>
      <c r="J7" s="6"/>
      <c r="K7" s="6"/>
    </row>
    <row r="8" spans="1:11" x14ac:dyDescent="0.25">
      <c r="A8" s="9" t="s">
        <v>35</v>
      </c>
      <c r="B8" s="11">
        <f>B6/B7</f>
        <v>1.1597796143250689</v>
      </c>
      <c r="D8" t="s">
        <v>72</v>
      </c>
      <c r="E8">
        <v>0.63</v>
      </c>
      <c r="F8" s="19">
        <f>B11</f>
        <v>0.63360881542699721</v>
      </c>
      <c r="G8">
        <v>1.1000000000000001</v>
      </c>
      <c r="H8" s="6" t="s">
        <v>86</v>
      </c>
      <c r="I8" s="6" t="s">
        <v>94</v>
      </c>
      <c r="J8" s="6"/>
      <c r="K8" s="6"/>
    </row>
    <row r="9" spans="1:11" x14ac:dyDescent="0.25">
      <c r="B9" s="6"/>
      <c r="D9" t="s">
        <v>73</v>
      </c>
      <c r="E9">
        <v>10.4</v>
      </c>
      <c r="F9" s="13">
        <f>B15</f>
        <v>5.3926701570680624</v>
      </c>
      <c r="G9">
        <v>12.45</v>
      </c>
      <c r="H9" s="6" t="s">
        <v>87</v>
      </c>
      <c r="I9" s="6" t="s">
        <v>94</v>
      </c>
      <c r="J9" s="6"/>
      <c r="K9" s="6"/>
    </row>
    <row r="10" spans="1:11" x14ac:dyDescent="0.25">
      <c r="A10" t="s">
        <v>36</v>
      </c>
      <c r="B10" s="6">
        <v>191</v>
      </c>
      <c r="D10" t="s">
        <v>74</v>
      </c>
      <c r="E10">
        <v>29.6</v>
      </c>
      <c r="F10" s="13">
        <f>B19</f>
        <v>10.197368421052632</v>
      </c>
      <c r="G10">
        <v>20.2</v>
      </c>
      <c r="H10" s="6" t="s">
        <v>88</v>
      </c>
      <c r="I10" s="6" t="s">
        <v>95</v>
      </c>
      <c r="J10" s="6"/>
      <c r="K10" s="6"/>
    </row>
    <row r="11" spans="1:11" x14ac:dyDescent="0.25">
      <c r="A11" s="9" t="s">
        <v>37</v>
      </c>
      <c r="B11" s="11">
        <f>(B6-B10)/B7</f>
        <v>0.63360881542699721</v>
      </c>
      <c r="D11" t="s">
        <v>75</v>
      </c>
      <c r="E11">
        <v>2.66</v>
      </c>
      <c r="F11" s="20">
        <f>B23</f>
        <v>2.8028933092224233</v>
      </c>
      <c r="G11">
        <v>3.92</v>
      </c>
      <c r="H11" s="6" t="s">
        <v>84</v>
      </c>
      <c r="I11" s="6" t="s">
        <v>94</v>
      </c>
      <c r="J11" s="6"/>
      <c r="K11" s="6"/>
    </row>
    <row r="12" spans="1:11" x14ac:dyDescent="0.25">
      <c r="A12" s="9"/>
      <c r="B12" s="11"/>
      <c r="D12" t="s">
        <v>76</v>
      </c>
      <c r="E12">
        <v>0.78</v>
      </c>
      <c r="F12" s="13">
        <f>B42</f>
        <v>0.72513562386980113</v>
      </c>
      <c r="G12">
        <v>0.55000000000000004</v>
      </c>
      <c r="H12" s="6" t="s">
        <v>89</v>
      </c>
      <c r="I12" s="6" t="s">
        <v>96</v>
      </c>
      <c r="J12" s="6"/>
      <c r="K12" s="6"/>
    </row>
    <row r="13" spans="1:11" x14ac:dyDescent="0.25">
      <c r="A13" s="10" t="s">
        <v>36</v>
      </c>
      <c r="B13" s="12">
        <f>B10</f>
        <v>191</v>
      </c>
      <c r="D13" t="s">
        <v>77</v>
      </c>
      <c r="E13">
        <v>3</v>
      </c>
      <c r="F13" s="20">
        <f>B27</f>
        <v>3.0689655172413794</v>
      </c>
      <c r="G13">
        <v>5.6</v>
      </c>
      <c r="H13" s="6" t="s">
        <v>87</v>
      </c>
      <c r="I13" s="6" t="s">
        <v>94</v>
      </c>
      <c r="J13" s="6"/>
      <c r="K13" s="6"/>
    </row>
    <row r="14" spans="1:11" x14ac:dyDescent="0.25">
      <c r="A14" s="10" t="s">
        <v>38</v>
      </c>
      <c r="B14" s="12">
        <v>1030</v>
      </c>
      <c r="D14" t="s">
        <v>78</v>
      </c>
      <c r="E14" s="18">
        <v>0.32100000000000001</v>
      </c>
      <c r="F14" s="21">
        <f>B32</f>
        <v>0.33548387096774196</v>
      </c>
      <c r="G14" s="18">
        <v>0.42299999999999999</v>
      </c>
      <c r="H14" s="6" t="s">
        <v>84</v>
      </c>
      <c r="I14" s="6" t="s">
        <v>94</v>
      </c>
      <c r="J14" s="6"/>
      <c r="K14" s="6"/>
    </row>
    <row r="15" spans="1:11" x14ac:dyDescent="0.25">
      <c r="A15" s="9" t="s">
        <v>39</v>
      </c>
      <c r="B15" s="13">
        <f>B14/B13</f>
        <v>5.3926701570680624</v>
      </c>
      <c r="D15" t="s">
        <v>79</v>
      </c>
      <c r="E15" s="18">
        <v>0.03</v>
      </c>
      <c r="F15" s="21">
        <f>B36</f>
        <v>3.0967741935483871E-2</v>
      </c>
      <c r="G15" s="18">
        <v>0.04</v>
      </c>
      <c r="H15" s="6" t="s">
        <v>86</v>
      </c>
      <c r="I15" s="6" t="s">
        <v>94</v>
      </c>
      <c r="J15" s="6"/>
      <c r="K15" s="6"/>
    </row>
    <row r="16" spans="1:11" x14ac:dyDescent="0.25">
      <c r="A16" s="9"/>
      <c r="B16" s="6"/>
      <c r="D16" t="s">
        <v>64</v>
      </c>
      <c r="E16" s="18">
        <v>0.08</v>
      </c>
      <c r="F16" s="21">
        <f>B58</f>
        <v>2.8028933092224233</v>
      </c>
      <c r="G16" s="18">
        <v>0.156</v>
      </c>
      <c r="H16" s="6" t="s">
        <v>90</v>
      </c>
      <c r="I16" s="6" t="s">
        <v>95</v>
      </c>
      <c r="J16" s="6"/>
      <c r="K16" s="6"/>
    </row>
    <row r="17" spans="1:11" x14ac:dyDescent="0.25">
      <c r="A17" s="10" t="s">
        <v>40</v>
      </c>
      <c r="B17" s="6">
        <v>1550</v>
      </c>
      <c r="D17" t="s">
        <v>55</v>
      </c>
      <c r="E17" s="18">
        <v>0.36399999999999999</v>
      </c>
      <c r="F17" s="21">
        <f>B46</f>
        <v>0.27486437613019893</v>
      </c>
      <c r="G17" s="18">
        <v>0.34699999999999998</v>
      </c>
      <c r="H17" s="6" t="s">
        <v>91</v>
      </c>
      <c r="I17" s="6" t="s">
        <v>94</v>
      </c>
      <c r="J17" s="6"/>
      <c r="K17" s="6"/>
    </row>
    <row r="18" spans="1:11" x14ac:dyDescent="0.25">
      <c r="A18" s="10" t="s">
        <v>41</v>
      </c>
      <c r="B18" s="6">
        <v>152</v>
      </c>
      <c r="D18" t="s">
        <v>80</v>
      </c>
      <c r="E18" s="3">
        <v>5.2</v>
      </c>
      <c r="F18" s="6">
        <f>B51</f>
        <v>5.5000000000000009</v>
      </c>
      <c r="G18" s="3">
        <v>7.1</v>
      </c>
      <c r="H18" s="6" t="s">
        <v>84</v>
      </c>
      <c r="I18" s="6" t="s">
        <v>94</v>
      </c>
      <c r="J18" s="6"/>
      <c r="K18" s="6"/>
    </row>
    <row r="19" spans="1:11" x14ac:dyDescent="0.25">
      <c r="A19" s="9" t="s">
        <v>42</v>
      </c>
      <c r="B19" s="6">
        <f>B17/B18</f>
        <v>10.197368421052632</v>
      </c>
      <c r="D19" t="s">
        <v>81</v>
      </c>
      <c r="E19" s="3">
        <v>2.1</v>
      </c>
      <c r="F19" s="19">
        <f>B55</f>
        <v>1.736842105263158</v>
      </c>
      <c r="G19" s="3">
        <v>2.2000000000000002</v>
      </c>
      <c r="H19" s="6" t="s">
        <v>91</v>
      </c>
      <c r="I19" s="6" t="s">
        <v>94</v>
      </c>
      <c r="J19" s="6"/>
      <c r="K19" s="6"/>
    </row>
    <row r="20" spans="1:11" x14ac:dyDescent="0.25">
      <c r="A20" s="9"/>
      <c r="B20" s="6"/>
    </row>
    <row r="21" spans="1:11" x14ac:dyDescent="0.25">
      <c r="A21" s="10" t="s">
        <v>43</v>
      </c>
      <c r="B21" s="6">
        <f>B17</f>
        <v>1550</v>
      </c>
    </row>
    <row r="22" spans="1:11" x14ac:dyDescent="0.25">
      <c r="A22" s="10" t="s">
        <v>44</v>
      </c>
      <c r="B22" s="6">
        <v>553</v>
      </c>
    </row>
    <row r="23" spans="1:11" x14ac:dyDescent="0.25">
      <c r="A23" s="9" t="s">
        <v>45</v>
      </c>
      <c r="B23" s="6">
        <f>B21/B22</f>
        <v>2.8028933092224233</v>
      </c>
    </row>
    <row r="24" spans="1:11" x14ac:dyDescent="0.25">
      <c r="A24" s="9"/>
      <c r="B24" s="6"/>
    </row>
    <row r="25" spans="1:11" x14ac:dyDescent="0.25">
      <c r="A25" s="10" t="s">
        <v>17</v>
      </c>
      <c r="B25" s="6">
        <v>89</v>
      </c>
    </row>
    <row r="26" spans="1:11" x14ac:dyDescent="0.25">
      <c r="A26" s="10" t="s">
        <v>46</v>
      </c>
      <c r="B26" s="6">
        <v>29</v>
      </c>
    </row>
    <row r="27" spans="1:11" x14ac:dyDescent="0.25">
      <c r="A27" s="9" t="s">
        <v>47</v>
      </c>
      <c r="B27" s="6">
        <f>B25/B26</f>
        <v>3.0689655172413794</v>
      </c>
    </row>
    <row r="28" spans="1:11" x14ac:dyDescent="0.25">
      <c r="A28" s="9"/>
      <c r="B28" s="6"/>
    </row>
    <row r="29" spans="1:11" x14ac:dyDescent="0.25">
      <c r="A29" s="9"/>
      <c r="B29" s="6">
        <f>B4</f>
        <v>0</v>
      </c>
    </row>
    <row r="30" spans="1:11" x14ac:dyDescent="0.25">
      <c r="A30" t="s">
        <v>48</v>
      </c>
      <c r="B30" s="6">
        <v>520</v>
      </c>
    </row>
    <row r="31" spans="1:11" x14ac:dyDescent="0.25">
      <c r="A31" t="s">
        <v>43</v>
      </c>
      <c r="B31" s="6">
        <v>1550</v>
      </c>
    </row>
    <row r="32" spans="1:11" x14ac:dyDescent="0.25">
      <c r="A32" s="10" t="s">
        <v>49</v>
      </c>
      <c r="B32" s="14">
        <f>B30/B31</f>
        <v>0.33548387096774196</v>
      </c>
    </row>
    <row r="33" spans="1:2" x14ac:dyDescent="0.25">
      <c r="B33" s="6"/>
    </row>
    <row r="34" spans="1:2" x14ac:dyDescent="0.25">
      <c r="A34" t="s">
        <v>50</v>
      </c>
      <c r="B34" s="6">
        <v>48</v>
      </c>
    </row>
    <row r="35" spans="1:2" x14ac:dyDescent="0.25">
      <c r="A35" t="s">
        <v>43</v>
      </c>
      <c r="B35" s="6">
        <f>B31</f>
        <v>1550</v>
      </c>
    </row>
    <row r="36" spans="1:2" x14ac:dyDescent="0.25">
      <c r="A36" s="10" t="s">
        <v>51</v>
      </c>
      <c r="B36" s="14">
        <f>B34/B35</f>
        <v>3.0967741935483871E-2</v>
      </c>
    </row>
    <row r="37" spans="1:2" x14ac:dyDescent="0.25">
      <c r="B37" s="6"/>
    </row>
    <row r="38" spans="1:2" x14ac:dyDescent="0.25">
      <c r="A38" s="9"/>
      <c r="B38" s="6"/>
    </row>
    <row r="39" spans="1:2" x14ac:dyDescent="0.25">
      <c r="A39" s="9"/>
      <c r="B39" s="6">
        <f>B29</f>
        <v>0</v>
      </c>
    </row>
    <row r="40" spans="1:2" x14ac:dyDescent="0.25">
      <c r="A40" t="s">
        <v>52</v>
      </c>
      <c r="B40" s="6">
        <v>401</v>
      </c>
    </row>
    <row r="41" spans="1:2" x14ac:dyDescent="0.25">
      <c r="A41" s="10" t="s">
        <v>44</v>
      </c>
      <c r="B41" s="6">
        <f>B22</f>
        <v>553</v>
      </c>
    </row>
    <row r="42" spans="1:2" x14ac:dyDescent="0.25">
      <c r="A42" s="9" t="s">
        <v>53</v>
      </c>
      <c r="B42" s="14">
        <f>B40/B41</f>
        <v>0.72513562386980113</v>
      </c>
    </row>
    <row r="43" spans="1:2" x14ac:dyDescent="0.25">
      <c r="B43" s="6"/>
    </row>
    <row r="44" spans="1:2" x14ac:dyDescent="0.25">
      <c r="A44" t="s">
        <v>54</v>
      </c>
      <c r="B44" s="6">
        <v>152</v>
      </c>
    </row>
    <row r="45" spans="1:2" x14ac:dyDescent="0.25">
      <c r="A45" t="s">
        <v>44</v>
      </c>
      <c r="B45" s="6">
        <f>B41</f>
        <v>553</v>
      </c>
    </row>
    <row r="46" spans="1:2" x14ac:dyDescent="0.25">
      <c r="A46" s="9" t="s">
        <v>55</v>
      </c>
      <c r="B46" s="14">
        <f>B44/B45</f>
        <v>0.27486437613019893</v>
      </c>
    </row>
    <row r="47" spans="1:2" x14ac:dyDescent="0.25">
      <c r="B47" s="6"/>
    </row>
    <row r="48" spans="1:2" x14ac:dyDescent="0.25">
      <c r="A48" s="9" t="s">
        <v>56</v>
      </c>
      <c r="B48" s="6"/>
    </row>
    <row r="49" spans="1:2" x14ac:dyDescent="0.25">
      <c r="A49" s="10" t="s">
        <v>57</v>
      </c>
      <c r="B49" s="15">
        <v>5.28</v>
      </c>
    </row>
    <row r="50" spans="1:2" x14ac:dyDescent="0.25">
      <c r="A50" s="10" t="s">
        <v>58</v>
      </c>
      <c r="B50" s="16">
        <f>'Question b'!$D$27</f>
        <v>0.96</v>
      </c>
    </row>
    <row r="51" spans="1:2" x14ac:dyDescent="0.25">
      <c r="A51" s="9" t="s">
        <v>59</v>
      </c>
      <c r="B51" s="17">
        <f>B49/B50</f>
        <v>5.5000000000000009</v>
      </c>
    </row>
    <row r="52" spans="1:2" x14ac:dyDescent="0.25">
      <c r="A52" s="9"/>
      <c r="B52" s="4"/>
    </row>
    <row r="53" spans="1:2" x14ac:dyDescent="0.25">
      <c r="A53" s="10" t="s">
        <v>57</v>
      </c>
      <c r="B53" s="4">
        <f>B49</f>
        <v>5.28</v>
      </c>
    </row>
    <row r="54" spans="1:2" x14ac:dyDescent="0.25">
      <c r="A54" s="10" t="s">
        <v>60</v>
      </c>
      <c r="B54" s="4">
        <f>152000/50000</f>
        <v>3.04</v>
      </c>
    </row>
    <row r="55" spans="1:2" x14ac:dyDescent="0.25">
      <c r="A55" s="9" t="s">
        <v>61</v>
      </c>
      <c r="B55" s="3">
        <f>B53/B54</f>
        <v>1.736842105263158</v>
      </c>
    </row>
    <row r="56" spans="1:2" x14ac:dyDescent="0.25">
      <c r="A56" t="s">
        <v>62</v>
      </c>
      <c r="B56">
        <v>1550</v>
      </c>
    </row>
    <row r="57" spans="1:2" x14ac:dyDescent="0.25">
      <c r="A57" t="s">
        <v>63</v>
      </c>
      <c r="B57">
        <f>B41</f>
        <v>553</v>
      </c>
    </row>
    <row r="58" spans="1:2" x14ac:dyDescent="0.25">
      <c r="A58" s="9" t="s">
        <v>64</v>
      </c>
      <c r="B58" s="9">
        <f>B56/B57</f>
        <v>2.8028933092224233</v>
      </c>
    </row>
    <row r="59" spans="1:2" x14ac:dyDescent="0.25">
      <c r="A59" s="9" t="s">
        <v>61</v>
      </c>
      <c r="B59" s="3">
        <f>B57/B58</f>
        <v>197.29612903225805</v>
      </c>
    </row>
    <row r="60" spans="1:2" x14ac:dyDescent="0.25">
      <c r="A60" t="s">
        <v>62</v>
      </c>
      <c r="B60">
        <v>1550</v>
      </c>
    </row>
    <row r="61" spans="1:2" x14ac:dyDescent="0.25">
      <c r="A61" t="s">
        <v>63</v>
      </c>
      <c r="B61">
        <f>B45</f>
        <v>553</v>
      </c>
    </row>
    <row r="62" spans="1:2" x14ac:dyDescent="0.25">
      <c r="A62" s="9" t="s">
        <v>64</v>
      </c>
      <c r="B62" s="9">
        <f>B60/B61</f>
        <v>2.8028933092224233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A6" sqref="A6"/>
    </sheetView>
  </sheetViews>
  <sheetFormatPr defaultRowHeight="15" x14ac:dyDescent="0.25"/>
  <sheetData>
    <row r="1" spans="1:2" x14ac:dyDescent="0.25">
      <c r="A1" t="s">
        <v>97</v>
      </c>
    </row>
    <row r="3" spans="1:2" x14ac:dyDescent="0.25">
      <c r="B3" t="s">
        <v>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A11" sqref="A11"/>
    </sheetView>
  </sheetViews>
  <sheetFormatPr defaultRowHeight="15" x14ac:dyDescent="0.25"/>
  <cols>
    <col min="5" max="5" width="11.5703125" bestFit="1" customWidth="1"/>
  </cols>
  <sheetData>
    <row r="1" spans="1:5" x14ac:dyDescent="0.25">
      <c r="A1" t="s">
        <v>99</v>
      </c>
    </row>
    <row r="4" spans="1:5" x14ac:dyDescent="0.25">
      <c r="B4" t="s">
        <v>16</v>
      </c>
    </row>
    <row r="5" spans="1:5" x14ac:dyDescent="0.25">
      <c r="C5" t="s">
        <v>100</v>
      </c>
      <c r="E5" s="1">
        <v>5000</v>
      </c>
    </row>
    <row r="6" spans="1:5" x14ac:dyDescent="0.25">
      <c r="C6" t="s">
        <v>101</v>
      </c>
      <c r="E6" s="22">
        <v>0.1</v>
      </c>
    </row>
    <row r="7" spans="1:5" x14ac:dyDescent="0.25">
      <c r="C7" s="6" t="s">
        <v>102</v>
      </c>
      <c r="E7" s="5">
        <f>E5/E6</f>
        <v>50000</v>
      </c>
    </row>
    <row r="10" spans="1:5" x14ac:dyDescent="0.25">
      <c r="A10" t="s">
        <v>103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C11" sqref="C11"/>
    </sheetView>
  </sheetViews>
  <sheetFormatPr defaultRowHeight="15" x14ac:dyDescent="0.25"/>
  <cols>
    <col min="3" max="3" width="26.28515625" customWidth="1"/>
    <col min="4" max="4" width="12.5703125" bestFit="1" customWidth="1"/>
  </cols>
  <sheetData>
    <row r="1" spans="1:4" x14ac:dyDescent="0.25">
      <c r="A1" t="s">
        <v>104</v>
      </c>
    </row>
    <row r="3" spans="1:4" x14ac:dyDescent="0.25">
      <c r="B3" t="s">
        <v>16</v>
      </c>
    </row>
    <row r="4" spans="1:4" x14ac:dyDescent="0.25">
      <c r="C4" t="s">
        <v>105</v>
      </c>
      <c r="D4" s="1">
        <v>73000</v>
      </c>
    </row>
    <row r="5" spans="1:4" x14ac:dyDescent="0.25">
      <c r="C5" t="s">
        <v>101</v>
      </c>
      <c r="D5" s="22">
        <v>0.1</v>
      </c>
    </row>
    <row r="6" spans="1:4" x14ac:dyDescent="0.25">
      <c r="C6" s="6" t="s">
        <v>106</v>
      </c>
      <c r="D6" s="5">
        <f>D4/D5</f>
        <v>730000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Question a</vt:lpstr>
      <vt:lpstr>Question b</vt:lpstr>
      <vt:lpstr>Question c</vt:lpstr>
      <vt:lpstr>Question d</vt:lpstr>
      <vt:lpstr>Question e</vt:lpstr>
      <vt:lpstr>Question f</vt:lpstr>
      <vt:lpstr>Question 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Simon</cp:lastModifiedBy>
  <dcterms:created xsi:type="dcterms:W3CDTF">2019-02-24T19:56:49Z</dcterms:created>
  <dcterms:modified xsi:type="dcterms:W3CDTF">2019-02-24T23:20:06Z</dcterms:modified>
</cp:coreProperties>
</file>